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03. ES\03 F&amp;N\2025\"/>
    </mc:Choice>
  </mc:AlternateContent>
  <xr:revisionPtr revIDLastSave="0" documentId="13_ncr:1_{FCE5A112-E04C-4108-A1BE-5AC5B1A816B6}" xr6:coauthVersionLast="47" xr6:coauthVersionMax="47" xr10:uidLastSave="{00000000-0000-0000-0000-000000000000}"/>
  <bookViews>
    <workbookView xWindow="-120" yWindow="-120" windowWidth="29040" windowHeight="15720" xr2:uid="{A0AAABF5-4082-40FA-99A8-3EDE96D6BF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7" i="1"/>
  <c r="I8" i="1" s="1"/>
  <c r="I16" i="1" s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L25" i="1"/>
  <c r="D19" i="1" s="1"/>
  <c r="D18" i="1"/>
  <c r="D20" i="1" l="1"/>
  <c r="D22" i="1"/>
  <c r="D23" i="1" l="1"/>
  <c r="I23" i="1" s="1"/>
  <c r="L23" i="1" l="1"/>
  <c r="D25" i="1" s="1"/>
</calcChain>
</file>

<file path=xl/sharedStrings.xml><?xml version="1.0" encoding="utf-8"?>
<sst xmlns="http://schemas.openxmlformats.org/spreadsheetml/2006/main" count="44" uniqueCount="38">
  <si>
    <t>Aantal geselecteerde modules</t>
  </si>
  <si>
    <t>Consultancy uren onafgerond</t>
  </si>
  <si>
    <t>Discount based on number of modules</t>
  </si>
  <si>
    <t>Total discount</t>
  </si>
  <si>
    <t>Total price</t>
  </si>
  <si>
    <t>Module 1; Feedstuffs day 1</t>
  </si>
  <si>
    <t>Module 2; feedstuffs day 2</t>
  </si>
  <si>
    <t>Module 3 Recent developments</t>
  </si>
  <si>
    <t>Module 4 Nutrient evaluation Swine</t>
  </si>
  <si>
    <t>Module 5 Applied Swine Nutrition day 1</t>
  </si>
  <si>
    <t>Module 6 Applied Swine Nutrition day 2</t>
  </si>
  <si>
    <t>Module 7 Applied Swine Nutrition day 3</t>
  </si>
  <si>
    <t>Module 8 Applied Poultry Nutrition day 1</t>
  </si>
  <si>
    <t>Module 9 Applied Poultry Nutrition day 2</t>
  </si>
  <si>
    <t>Module 10 Applied Poultry Nutrition day 3</t>
  </si>
  <si>
    <t>Module 11 Advanced Dairy Nutrition</t>
  </si>
  <si>
    <t>Module 12 Applied Dairy Nutrition day 1</t>
  </si>
  <si>
    <t>Module 13 Applied Dairy Nutrtion day 2</t>
  </si>
  <si>
    <t>Discounts</t>
  </si>
  <si>
    <t>Total price in consultancy hours</t>
  </si>
  <si>
    <t>Modules</t>
  </si>
  <si>
    <t>Other costs</t>
  </si>
  <si>
    <t>Registration costs</t>
  </si>
  <si>
    <t>Traveling</t>
  </si>
  <si>
    <t>Accomodation</t>
  </si>
  <si>
    <t>Intell Hotels Zaandam</t>
  </si>
  <si>
    <t>Number of nights</t>
  </si>
  <si>
    <t>Costs per night</t>
  </si>
  <si>
    <t>Enter value</t>
  </si>
  <si>
    <t>Other accomodation</t>
  </si>
  <si>
    <t>Cost for traveling (flight ticket, car expenses)</t>
  </si>
  <si>
    <t>Other expenses</t>
  </si>
  <si>
    <t>(e.g. meals, local transport,visa and travel)</t>
  </si>
  <si>
    <t>Total investment</t>
  </si>
  <si>
    <t>Price without discount</t>
  </si>
  <si>
    <t>Early bird discount (before 1 April)</t>
  </si>
  <si>
    <t xml:space="preserve">Total price registration with discount </t>
  </si>
  <si>
    <t>Total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</si>
</sst>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2" tint="-9.9978637043366805E-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9" fontId="0" fillId="0" borderId="0" xfId="2" applyFont="1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165" fontId="0" fillId="3" borderId="0" xfId="0" applyNumberFormat="1" applyFill="1"/>
    <xf numFmtId="9" fontId="0" fillId="3" borderId="0" xfId="2" applyFont="1" applyFill="1"/>
    <xf numFmtId="9" fontId="0" fillId="3" borderId="0" xfId="0" applyNumberFormat="1" applyFill="1"/>
    <xf numFmtId="165" fontId="0" fillId="3" borderId="0" xfId="1" applyNumberFormat="1" applyFont="1" applyFill="1"/>
    <xf numFmtId="0" fontId="4" fillId="3" borderId="0" xfId="0" applyFont="1" applyFill="1"/>
    <xf numFmtId="165" fontId="5" fillId="3" borderId="0" xfId="0" applyNumberFormat="1" applyFont="1" applyFill="1"/>
    <xf numFmtId="0" fontId="4" fillId="0" borderId="0" xfId="0" applyFont="1"/>
    <xf numFmtId="0" fontId="0" fillId="3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9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2" fontId="4" fillId="0" borderId="0" xfId="1" applyNumberFormat="1" applyFont="1" applyProtection="1">
      <protection locked="0"/>
    </xf>
    <xf numFmtId="0" fontId="6" fillId="4" borderId="0" xfId="0" applyFont="1" applyFill="1"/>
    <xf numFmtId="0" fontId="7" fillId="5" borderId="0" xfId="0" applyFont="1" applyFill="1" applyProtection="1">
      <protection locked="0"/>
    </xf>
    <xf numFmtId="0" fontId="7" fillId="5" borderId="0" xfId="0" applyFont="1" applyFill="1"/>
    <xf numFmtId="0" fontId="0" fillId="6" borderId="0" xfId="0" applyFill="1"/>
    <xf numFmtId="0" fontId="0" fillId="7" borderId="0" xfId="0" applyFill="1" applyProtection="1">
      <protection locked="0"/>
    </xf>
    <xf numFmtId="0" fontId="0" fillId="7" borderId="0" xfId="0" applyFill="1"/>
    <xf numFmtId="0" fontId="7" fillId="4" borderId="0" xfId="0" applyFont="1" applyFill="1" applyProtection="1">
      <protection locked="0"/>
    </xf>
    <xf numFmtId="0" fontId="8" fillId="6" borderId="0" xfId="0" applyFont="1" applyFill="1"/>
    <xf numFmtId="0" fontId="6" fillId="7" borderId="0" xfId="0" applyFont="1" applyFill="1" applyProtection="1">
      <protection locked="0"/>
    </xf>
    <xf numFmtId="0" fontId="9" fillId="7" borderId="0" xfId="0" applyFont="1" applyFill="1" applyAlignment="1">
      <alignment horizontal="right"/>
    </xf>
    <xf numFmtId="0" fontId="0" fillId="8" borderId="0" xfId="0" applyFill="1"/>
    <xf numFmtId="0" fontId="5" fillId="3" borderId="0" xfId="0" applyFont="1" applyFill="1"/>
    <xf numFmtId="0" fontId="10" fillId="8" borderId="0" xfId="0" applyFont="1" applyFill="1" applyProtection="1">
      <protection locked="0"/>
    </xf>
    <xf numFmtId="165" fontId="5" fillId="8" borderId="0" xfId="0" applyNumberFormat="1" applyFont="1" applyFill="1"/>
    <xf numFmtId="0" fontId="0" fillId="7" borderId="0" xfId="0" applyFill="1" applyAlignment="1">
      <alignment horizontal="right"/>
    </xf>
    <xf numFmtId="164" fontId="0" fillId="7" borderId="0" xfId="0" applyNumberFormat="1" applyFill="1"/>
    <xf numFmtId="0" fontId="9" fillId="7" borderId="1" xfId="0" applyFont="1" applyFill="1" applyBorder="1" applyAlignment="1" applyProtection="1">
      <alignment horizontal="right"/>
      <protection locked="0"/>
    </xf>
    <xf numFmtId="165" fontId="5" fillId="0" borderId="0" xfId="0" applyNumberFormat="1" applyFont="1"/>
    <xf numFmtId="0" fontId="0" fillId="3" borderId="0" xfId="0" applyFill="1" applyAlignment="1">
      <alignment horizontal="left"/>
    </xf>
    <xf numFmtId="0" fontId="2" fillId="6" borderId="0" xfId="0" applyFont="1" applyFill="1" applyProtection="1"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165" fontId="11" fillId="6" borderId="0" xfId="0" applyNumberFormat="1" applyFont="1" applyFill="1" applyAlignment="1">
      <alignment horizontal="right" vertical="center"/>
    </xf>
    <xf numFmtId="164" fontId="9" fillId="7" borderId="1" xfId="0" applyNumberFormat="1" applyFont="1" applyFill="1" applyBorder="1" applyAlignment="1" applyProtection="1">
      <alignment horizontal="right"/>
      <protection locked="0"/>
    </xf>
    <xf numFmtId="0" fontId="9" fillId="7" borderId="1" xfId="0" applyNumberFormat="1" applyFont="1" applyFill="1" applyBorder="1" applyAlignment="1" applyProtection="1">
      <alignment horizontal="right"/>
      <protection locked="0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4" lockText="1" noThreeD="1"/>
</file>

<file path=xl/ctrlProps/ctrlProp2.xml><?xml version="1.0" encoding="utf-8"?>
<formControlPr xmlns="http://schemas.microsoft.com/office/spreadsheetml/2009/9/main" objectType="CheckBox" checked="Checked" fmlaLink="$L$5" lockText="1" noThreeD="1"/>
</file>

<file path=xl/ctrlProps/ctrlProp3.xml><?xml version="1.0" encoding="utf-8"?>
<formControlPr xmlns="http://schemas.microsoft.com/office/spreadsheetml/2009/9/main" objectType="CheckBox" fmlaLink="$L$6" lockText="1" noThreeD="1"/>
</file>

<file path=xl/ctrlProps/ctrlProp4.xml><?xml version="1.0" encoding="utf-8"?>
<formControlPr xmlns="http://schemas.microsoft.com/office/spreadsheetml/2009/9/main" objectType="CheckBox" checked="Checked" fmlaLink="$L$7" lockText="1" noThreeD="1"/>
</file>

<file path=xl/ctrlProps/ctrlProp5.xml><?xml version="1.0" encoding="utf-8"?>
<formControlPr xmlns="http://schemas.microsoft.com/office/spreadsheetml/2009/9/main" objectType="CheckBox" fmlaLink="$L$8" lockText="1" noThreeD="1"/>
</file>

<file path=xl/ctrlProps/ctrlProp6.xml><?xml version="1.0" encoding="utf-8"?>
<formControlPr xmlns="http://schemas.microsoft.com/office/spreadsheetml/2009/9/main" objectType="CheckBox" checked="Checked" fmlaLink="$L$9" lockText="1" noThreeD="1"/>
</file>

<file path=xl/ctrlProps/ctrlProp7.xml><?xml version="1.0" encoding="utf-8"?>
<formControlPr xmlns="http://schemas.microsoft.com/office/spreadsheetml/2009/9/main" objectType="CheckBox" fmlaLink="$L$10" lockText="1" noThreeD="1"/>
</file>

<file path=xl/ctrlProps/ctrlProp8.xml><?xml version="1.0" encoding="utf-8"?>
<formControlPr xmlns="http://schemas.microsoft.com/office/spreadsheetml/2009/9/main" objectType="CheckBox" fmlaLink="$L$11" lockText="1" noThreeD="1"/>
</file>

<file path=xl/ctrlProps/ctrlProp9.xml><?xml version="1.0" encoding="utf-8"?>
<formControlPr xmlns="http://schemas.microsoft.com/office/spreadsheetml/2009/9/main" objectType="CheckBox" fmlaLink="$L$12" lockText="1" noThreeD="1"/>
</file>

<file path=xl/ctrlProps/ctrlProp10.xml><?xml version="1.0" encoding="utf-8"?>
<formControlPr xmlns="http://schemas.microsoft.com/office/spreadsheetml/2009/9/main" objectType="CheckBox" checked="Checked" fmlaLink="$L$13" lockText="1" noThreeD="1"/>
</file>

<file path=xl/ctrlProps/ctrlProp11.xml><?xml version="1.0" encoding="utf-8"?>
<formControlPr xmlns="http://schemas.microsoft.com/office/spreadsheetml/2009/9/main" objectType="CheckBox" fmlaLink="$L$14" lockText="1" noThreeD="1"/>
</file>

<file path=xl/ctrlProps/ctrlProp12.xml><?xml version="1.0" encoding="utf-8"?>
<formControlPr xmlns="http://schemas.microsoft.com/office/spreadsheetml/2009/9/main" objectType="CheckBox" fmlaLink="$L$15" lockText="1" noThreeD="1"/>
</file>

<file path=xl/ctrlProps/ctrlProp13.xml><?xml version="1.0" encoding="utf-8"?>
<formControlPr xmlns="http://schemas.microsoft.com/office/spreadsheetml/2009/9/main" objectType="CheckBox" fmlaLink="$L$16" lockText="1" noThreeD="1"/>
</file>

<file path=xl/ctrlProps/ctrlProp14.xml><?xml version="1.0" encoding="utf-8"?>
<formControlPr xmlns="http://schemas.microsoft.com/office/spreadsheetml/2009/9/main" objectType="CheckBox" checked="Checked" fmlaLink="$L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180975</xdr:rowOff>
        </xdr:from>
        <xdr:to>
          <xdr:col>1</xdr:col>
          <xdr:colOff>676275</xdr:colOff>
          <xdr:row>3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171450</xdr:rowOff>
        </xdr:from>
        <xdr:to>
          <xdr:col>1</xdr:col>
          <xdr:colOff>676275</xdr:colOff>
          <xdr:row>4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171450</xdr:rowOff>
        </xdr:from>
        <xdr:to>
          <xdr:col>1</xdr:col>
          <xdr:colOff>676275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171450</xdr:rowOff>
        </xdr:from>
        <xdr:to>
          <xdr:col>1</xdr:col>
          <xdr:colOff>676275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</xdr:row>
          <xdr:rowOff>171450</xdr:rowOff>
        </xdr:from>
        <xdr:to>
          <xdr:col>1</xdr:col>
          <xdr:colOff>676275</xdr:colOff>
          <xdr:row>7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171450</xdr:rowOff>
        </xdr:from>
        <xdr:to>
          <xdr:col>1</xdr:col>
          <xdr:colOff>676275</xdr:colOff>
          <xdr:row>8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171450</xdr:rowOff>
        </xdr:from>
        <xdr:to>
          <xdr:col>1</xdr:col>
          <xdr:colOff>676275</xdr:colOff>
          <xdr:row>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171450</xdr:rowOff>
        </xdr:from>
        <xdr:to>
          <xdr:col>1</xdr:col>
          <xdr:colOff>676275</xdr:colOff>
          <xdr:row>10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171450</xdr:rowOff>
        </xdr:from>
        <xdr:to>
          <xdr:col>1</xdr:col>
          <xdr:colOff>676275</xdr:colOff>
          <xdr:row>11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171450</xdr:rowOff>
        </xdr:from>
        <xdr:to>
          <xdr:col>1</xdr:col>
          <xdr:colOff>676275</xdr:colOff>
          <xdr:row>12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171450</xdr:rowOff>
        </xdr:from>
        <xdr:to>
          <xdr:col>1</xdr:col>
          <xdr:colOff>676275</xdr:colOff>
          <xdr:row>13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171450</xdr:rowOff>
        </xdr:from>
        <xdr:to>
          <xdr:col>1</xdr:col>
          <xdr:colOff>676275</xdr:colOff>
          <xdr:row>14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171450</xdr:rowOff>
        </xdr:from>
        <xdr:to>
          <xdr:col>1</xdr:col>
          <xdr:colOff>676275</xdr:colOff>
          <xdr:row>15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0</xdr:rowOff>
        </xdr:from>
        <xdr:to>
          <xdr:col>1</xdr:col>
          <xdr:colOff>742950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FR_Thema_2021">
  <a:themeElements>
    <a:clrScheme name="Schothorst Feed Research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CD3011"/>
      </a:accent1>
      <a:accent2>
        <a:srgbClr val="DC6F66"/>
      </a:accent2>
      <a:accent3>
        <a:srgbClr val="C29500"/>
      </a:accent3>
      <a:accent4>
        <a:srgbClr val="FBC900"/>
      </a:accent4>
      <a:accent5>
        <a:srgbClr val="004F6F"/>
      </a:accent5>
      <a:accent6>
        <a:srgbClr val="739BAF"/>
      </a:accent6>
      <a:hlink>
        <a:srgbClr val="004F6F"/>
      </a:hlink>
      <a:folHlink>
        <a:srgbClr val="C2950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FR_Thema_2021" id="{B2EA9998-F9C0-1046-8020-DAA27AA30052}" vid="{878974AC-F5CC-FF44-A1B6-CA8B44BF8B12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EA08-0F1F-43AB-857C-649E7C9B292A}">
  <dimension ref="A2:L25"/>
  <sheetViews>
    <sheetView showGridLines="0" tabSelected="1" zoomScaleNormal="100" workbookViewId="0">
      <selection activeCell="O14" sqref="O14"/>
    </sheetView>
  </sheetViews>
  <sheetFormatPr defaultRowHeight="15" x14ac:dyDescent="0.25"/>
  <cols>
    <col min="1" max="1" width="4.85546875" style="19" customWidth="1"/>
    <col min="2" max="2" width="31.42578125" customWidth="1"/>
    <col min="3" max="3" width="10.5703125" customWidth="1"/>
    <col min="4" max="4" width="15" customWidth="1"/>
    <col min="5" max="5" width="4.7109375" customWidth="1"/>
    <col min="6" max="6" width="8.85546875" customWidth="1"/>
    <col min="7" max="7" width="41.5703125" bestFit="1" customWidth="1"/>
    <col min="9" max="9" width="10.5703125" bestFit="1" customWidth="1"/>
    <col min="11" max="11" width="21.5703125" style="19" hidden="1" customWidth="1"/>
    <col min="12" max="12" width="0" style="19" hidden="1" customWidth="1"/>
  </cols>
  <sheetData>
    <row r="2" spans="1:12" ht="21" x14ac:dyDescent="0.35">
      <c r="A2" s="33" t="s">
        <v>22</v>
      </c>
      <c r="B2" s="27"/>
      <c r="C2" s="27"/>
      <c r="D2" s="27"/>
      <c r="F2" s="28" t="s">
        <v>21</v>
      </c>
      <c r="G2" s="29"/>
      <c r="H2" s="29"/>
      <c r="I2" s="29"/>
    </row>
    <row r="3" spans="1:12" ht="15.75" thickBot="1" x14ac:dyDescent="0.3">
      <c r="A3" s="17" t="s">
        <v>20</v>
      </c>
      <c r="B3" s="6"/>
      <c r="C3" s="6"/>
      <c r="D3" s="6"/>
      <c r="E3" s="1"/>
      <c r="F3" s="46" t="s">
        <v>23</v>
      </c>
      <c r="G3" s="30"/>
      <c r="H3" s="30"/>
      <c r="I3" s="34"/>
      <c r="K3" s="20"/>
    </row>
    <row r="4" spans="1:12" ht="15.75" thickBot="1" x14ac:dyDescent="0.3">
      <c r="A4" s="16"/>
      <c r="B4" s="45" t="s">
        <v>5</v>
      </c>
      <c r="C4" s="45"/>
      <c r="D4" s="9">
        <f t="shared" ref="D4:D16" si="0">IF(L4=TRUE,K4,"")</f>
        <v>1260</v>
      </c>
      <c r="E4" s="5"/>
      <c r="F4" s="35"/>
      <c r="G4" s="32" t="s">
        <v>30</v>
      </c>
      <c r="H4" s="32"/>
      <c r="I4" s="49" t="s">
        <v>28</v>
      </c>
      <c r="K4" s="21">
        <v>1260</v>
      </c>
      <c r="L4" s="19" t="b">
        <v>1</v>
      </c>
    </row>
    <row r="5" spans="1:12" x14ac:dyDescent="0.25">
      <c r="A5" s="16"/>
      <c r="B5" s="45" t="s">
        <v>6</v>
      </c>
      <c r="C5" s="45"/>
      <c r="D5" s="9">
        <f t="shared" si="0"/>
        <v>1260</v>
      </c>
      <c r="E5" s="5"/>
      <c r="F5" s="46" t="s">
        <v>24</v>
      </c>
      <c r="G5" s="30"/>
      <c r="H5" s="30"/>
      <c r="I5" s="30"/>
      <c r="K5" s="21">
        <v>1260</v>
      </c>
      <c r="L5" s="19" t="b">
        <v>1</v>
      </c>
    </row>
    <row r="6" spans="1:12" x14ac:dyDescent="0.25">
      <c r="A6" s="16"/>
      <c r="B6" s="45" t="s">
        <v>7</v>
      </c>
      <c r="C6" s="45"/>
      <c r="D6" s="9" t="str">
        <f t="shared" si="0"/>
        <v/>
      </c>
      <c r="E6" s="5"/>
      <c r="F6" s="32" t="s">
        <v>25</v>
      </c>
      <c r="G6" s="32"/>
      <c r="H6" s="32"/>
      <c r="I6" s="32"/>
      <c r="K6" s="21">
        <v>1260</v>
      </c>
      <c r="L6" s="19" t="b">
        <v>0</v>
      </c>
    </row>
    <row r="7" spans="1:12" ht="15.75" thickBot="1" x14ac:dyDescent="0.3">
      <c r="A7" s="16"/>
      <c r="B7" s="45" t="s">
        <v>8</v>
      </c>
      <c r="C7" s="45"/>
      <c r="D7" s="9">
        <f t="shared" si="0"/>
        <v>1260</v>
      </c>
      <c r="E7" s="5"/>
      <c r="F7" s="31"/>
      <c r="G7" s="32" t="s">
        <v>27</v>
      </c>
      <c r="H7" s="42">
        <f>153+7.71</f>
        <v>160.71</v>
      </c>
      <c r="I7" s="32"/>
      <c r="K7" s="21">
        <v>1260</v>
      </c>
      <c r="L7" s="19" t="b">
        <v>1</v>
      </c>
    </row>
    <row r="8" spans="1:12" ht="15.75" thickBot="1" x14ac:dyDescent="0.3">
      <c r="A8" s="16"/>
      <c r="B8" s="45" t="s">
        <v>9</v>
      </c>
      <c r="C8" s="45"/>
      <c r="D8" s="9" t="str">
        <f t="shared" si="0"/>
        <v/>
      </c>
      <c r="E8" s="5"/>
      <c r="F8" s="31"/>
      <c r="G8" s="32" t="s">
        <v>26</v>
      </c>
      <c r="H8" s="50" t="s">
        <v>28</v>
      </c>
      <c r="I8" s="41">
        <f>IFERROR(H8 * H7, 0)</f>
        <v>0</v>
      </c>
      <c r="K8" s="21">
        <v>1260</v>
      </c>
      <c r="L8" s="19" t="b">
        <v>0</v>
      </c>
    </row>
    <row r="9" spans="1:12" x14ac:dyDescent="0.25">
      <c r="A9" s="16"/>
      <c r="B9" s="45" t="s">
        <v>10</v>
      </c>
      <c r="C9" s="45"/>
      <c r="D9" s="9">
        <f t="shared" si="0"/>
        <v>1260</v>
      </c>
      <c r="E9" s="5"/>
      <c r="F9" s="31"/>
      <c r="G9" s="32"/>
      <c r="H9" s="36"/>
      <c r="I9" s="32"/>
      <c r="K9" s="21">
        <v>1260</v>
      </c>
      <c r="L9" s="19" t="b">
        <v>1</v>
      </c>
    </row>
    <row r="10" spans="1:12" ht="15.75" thickBot="1" x14ac:dyDescent="0.3">
      <c r="A10" s="16"/>
      <c r="B10" s="45" t="s">
        <v>11</v>
      </c>
      <c r="C10" s="45"/>
      <c r="D10" s="9" t="str">
        <f t="shared" si="0"/>
        <v/>
      </c>
      <c r="E10" s="5"/>
      <c r="F10" s="31" t="s">
        <v>29</v>
      </c>
      <c r="G10" s="32"/>
      <c r="H10" s="32"/>
      <c r="I10" s="32"/>
      <c r="K10" s="21">
        <v>1260</v>
      </c>
      <c r="L10" s="19" t="b">
        <v>0</v>
      </c>
    </row>
    <row r="11" spans="1:12" ht="15.75" thickBot="1" x14ac:dyDescent="0.3">
      <c r="A11" s="16"/>
      <c r="B11" s="45" t="s">
        <v>12</v>
      </c>
      <c r="C11" s="45"/>
      <c r="D11" s="9" t="str">
        <f t="shared" si="0"/>
        <v/>
      </c>
      <c r="E11" s="5"/>
      <c r="F11" s="31"/>
      <c r="G11" s="32" t="s">
        <v>27</v>
      </c>
      <c r="H11" s="49" t="s">
        <v>28</v>
      </c>
      <c r="I11" s="32"/>
      <c r="K11" s="21">
        <v>1260</v>
      </c>
      <c r="L11" s="19" t="b">
        <v>0</v>
      </c>
    </row>
    <row r="12" spans="1:12" ht="15.75" thickBot="1" x14ac:dyDescent="0.3">
      <c r="A12" s="16"/>
      <c r="B12" s="45" t="s">
        <v>13</v>
      </c>
      <c r="C12" s="45"/>
      <c r="D12" s="9" t="str">
        <f t="shared" si="0"/>
        <v/>
      </c>
      <c r="E12" s="5"/>
      <c r="F12" s="31"/>
      <c r="G12" s="32" t="s">
        <v>26</v>
      </c>
      <c r="H12" s="43" t="s">
        <v>28</v>
      </c>
      <c r="I12" s="41">
        <f>IFERROR(H12 * H11, 0)</f>
        <v>0</v>
      </c>
      <c r="K12" s="21">
        <v>1260</v>
      </c>
      <c r="L12" s="19" t="b">
        <v>0</v>
      </c>
    </row>
    <row r="13" spans="1:12" ht="15.75" thickBot="1" x14ac:dyDescent="0.3">
      <c r="A13" s="16"/>
      <c r="B13" s="45" t="s">
        <v>14</v>
      </c>
      <c r="C13" s="45"/>
      <c r="D13" s="9">
        <f t="shared" si="0"/>
        <v>1260</v>
      </c>
      <c r="E13" s="5"/>
      <c r="F13" s="46" t="s">
        <v>31</v>
      </c>
      <c r="G13" s="30"/>
      <c r="H13" s="30"/>
      <c r="I13" s="30"/>
      <c r="K13" s="21">
        <v>1260</v>
      </c>
      <c r="L13" s="19" t="b">
        <v>1</v>
      </c>
    </row>
    <row r="14" spans="1:12" ht="15.75" thickBot="1" x14ac:dyDescent="0.3">
      <c r="A14" s="16"/>
      <c r="B14" s="45" t="s">
        <v>15</v>
      </c>
      <c r="C14" s="45"/>
      <c r="D14" s="9" t="str">
        <f t="shared" si="0"/>
        <v/>
      </c>
      <c r="E14" s="5"/>
      <c r="F14" s="35"/>
      <c r="G14" s="32" t="s">
        <v>32</v>
      </c>
      <c r="H14" s="32"/>
      <c r="I14" s="49" t="s">
        <v>28</v>
      </c>
      <c r="K14" s="21">
        <v>1260</v>
      </c>
      <c r="L14" s="19" t="b">
        <v>0</v>
      </c>
    </row>
    <row r="15" spans="1:12" x14ac:dyDescent="0.25">
      <c r="A15" s="16"/>
      <c r="B15" s="45" t="s">
        <v>16</v>
      </c>
      <c r="C15" s="45"/>
      <c r="D15" s="9" t="str">
        <f t="shared" si="0"/>
        <v/>
      </c>
      <c r="E15" s="5"/>
      <c r="F15" s="19"/>
      <c r="K15" s="21">
        <v>1260</v>
      </c>
      <c r="L15" s="19" t="b">
        <v>0</v>
      </c>
    </row>
    <row r="16" spans="1:12" ht="16.5" customHeight="1" x14ac:dyDescent="0.25">
      <c r="A16" s="16"/>
      <c r="B16" s="45" t="s">
        <v>17</v>
      </c>
      <c r="C16" s="45"/>
      <c r="D16" s="9" t="str">
        <f t="shared" si="0"/>
        <v/>
      </c>
      <c r="E16" s="5"/>
      <c r="F16" s="47" t="s">
        <v>37</v>
      </c>
      <c r="G16" s="47"/>
      <c r="H16" s="47"/>
      <c r="I16" s="48">
        <f>SUM(I4,I8,I12,I14)</f>
        <v>0</v>
      </c>
      <c r="K16" s="21">
        <v>1260</v>
      </c>
      <c r="L16" s="19" t="b">
        <v>0</v>
      </c>
    </row>
    <row r="17" spans="1:12" x14ac:dyDescent="0.25">
      <c r="A17" s="17" t="s">
        <v>18</v>
      </c>
      <c r="B17" s="6"/>
      <c r="C17" s="6"/>
      <c r="D17" s="7"/>
      <c r="F17" s="47"/>
      <c r="G17" s="47"/>
      <c r="H17" s="47"/>
      <c r="I17" s="48"/>
    </row>
    <row r="18" spans="1:12" x14ac:dyDescent="0.25">
      <c r="A18" s="16"/>
      <c r="B18" s="8" t="s">
        <v>35</v>
      </c>
      <c r="C18" s="8"/>
      <c r="D18" s="10">
        <f>IF(L18=TRUE,5%,0)</f>
        <v>0.05</v>
      </c>
      <c r="E18" s="2"/>
      <c r="K18" s="22"/>
      <c r="L18" s="19" t="b">
        <v>1</v>
      </c>
    </row>
    <row r="19" spans="1:12" x14ac:dyDescent="0.25">
      <c r="A19" s="16"/>
      <c r="B19" s="8" t="s">
        <v>2</v>
      </c>
      <c r="C19" s="8"/>
      <c r="D19" s="10">
        <f>IF(L25=2,5%,IF(L25&gt;2,10%,0))</f>
        <v>0.1</v>
      </c>
      <c r="E19" s="2"/>
      <c r="K19" s="22"/>
    </row>
    <row r="20" spans="1:12" x14ac:dyDescent="0.25">
      <c r="A20" s="16"/>
      <c r="B20" s="8" t="s">
        <v>3</v>
      </c>
      <c r="C20" s="8"/>
      <c r="D20" s="11">
        <f>D18+D19</f>
        <v>0.15000000000000002</v>
      </c>
      <c r="E20" s="3"/>
      <c r="K20" s="23"/>
    </row>
    <row r="21" spans="1:12" x14ac:dyDescent="0.25">
      <c r="A21" s="17" t="s">
        <v>4</v>
      </c>
      <c r="B21" s="6"/>
      <c r="C21" s="6"/>
      <c r="D21" s="7"/>
    </row>
    <row r="22" spans="1:12" x14ac:dyDescent="0.25">
      <c r="A22" s="16"/>
      <c r="B22" s="8" t="s">
        <v>34</v>
      </c>
      <c r="C22" s="8"/>
      <c r="D22" s="12">
        <f>SUM(D4:D16)</f>
        <v>6300</v>
      </c>
      <c r="E22" s="4"/>
      <c r="K22" s="24"/>
    </row>
    <row r="23" spans="1:12" s="15" customFormat="1" ht="21" x14ac:dyDescent="0.35">
      <c r="A23" s="18"/>
      <c r="B23" s="13" t="s">
        <v>36</v>
      </c>
      <c r="C23" s="13"/>
      <c r="D23" s="14">
        <f>D22*(1-D20)</f>
        <v>5355</v>
      </c>
      <c r="F23" s="39" t="s">
        <v>33</v>
      </c>
      <c r="G23" s="37"/>
      <c r="H23" s="37"/>
      <c r="I23" s="40">
        <f>SUM(D23,I4,I8,I12,I14)</f>
        <v>5355</v>
      </c>
      <c r="K23" s="25" t="s">
        <v>1</v>
      </c>
      <c r="L23" s="26">
        <f>D23/210</f>
        <v>25.5</v>
      </c>
    </row>
    <row r="24" spans="1:12" s="15" customFormat="1" ht="18.75" x14ac:dyDescent="0.3">
      <c r="A24" s="25"/>
      <c r="D24" s="44"/>
      <c r="K24" s="25"/>
      <c r="L24" s="26"/>
    </row>
    <row r="25" spans="1:12" s="15" customFormat="1" ht="18.75" x14ac:dyDescent="0.3">
      <c r="A25" s="18"/>
      <c r="B25" s="13" t="s">
        <v>19</v>
      </c>
      <c r="C25" s="13"/>
      <c r="D25" s="38">
        <f>TRUNC(L23) + IF(MOD(L23,1)&lt;0.15,0,IF(MOD(L23,1)&gt;0.65,1,0.5))</f>
        <v>25.5</v>
      </c>
      <c r="K25" s="25" t="s">
        <v>0</v>
      </c>
      <c r="L25" s="26">
        <f>COUNTIF($L$4:$L$16,TRUE)</f>
        <v>5</v>
      </c>
    </row>
  </sheetData>
  <sheetProtection sheet="1" objects="1" scenarios="1"/>
  <mergeCells count="15">
    <mergeCell ref="I16:I17"/>
    <mergeCell ref="F16:H17"/>
    <mergeCell ref="B16:C16"/>
    <mergeCell ref="B10:C10"/>
    <mergeCell ref="B11:C11"/>
    <mergeCell ref="B12:C12"/>
    <mergeCell ref="B13:C13"/>
    <mergeCell ref="B14:C14"/>
    <mergeCell ref="B15:C15"/>
    <mergeCell ref="B9:C9"/>
    <mergeCell ref="B4:C4"/>
    <mergeCell ref="B5:C5"/>
    <mergeCell ref="B6:C6"/>
    <mergeCell ref="B7:C7"/>
    <mergeCell ref="B8:C8"/>
  </mergeCells>
  <phoneticPr fontId="3" type="noConversion"/>
  <pageMargins left="0.7" right="0.7" top="0.75" bottom="0.75" header="0.3" footer="0.3"/>
  <ignoredErrors>
    <ignoredError sqref="I12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180975</xdr:rowOff>
                  </from>
                  <to>
                    <xdr:col>1</xdr:col>
                    <xdr:colOff>676275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3</xdr:row>
                    <xdr:rowOff>171450</xdr:rowOff>
                  </from>
                  <to>
                    <xdr:col>1</xdr:col>
                    <xdr:colOff>676275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171450</xdr:rowOff>
                  </from>
                  <to>
                    <xdr:col>1</xdr:col>
                    <xdr:colOff>676275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171450</xdr:rowOff>
                  </from>
                  <to>
                    <xdr:col>1</xdr:col>
                    <xdr:colOff>676275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6</xdr:row>
                    <xdr:rowOff>171450</xdr:rowOff>
                  </from>
                  <to>
                    <xdr:col>1</xdr:col>
                    <xdr:colOff>676275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171450</xdr:rowOff>
                  </from>
                  <to>
                    <xdr:col>1</xdr:col>
                    <xdr:colOff>676275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171450</xdr:rowOff>
                  </from>
                  <to>
                    <xdr:col>1</xdr:col>
                    <xdr:colOff>676275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171450</xdr:rowOff>
                  </from>
                  <to>
                    <xdr:col>1</xdr:col>
                    <xdr:colOff>676275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171450</xdr:rowOff>
                  </from>
                  <to>
                    <xdr:col>1</xdr:col>
                    <xdr:colOff>676275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171450</xdr:rowOff>
                  </from>
                  <to>
                    <xdr:col>1</xdr:col>
                    <xdr:colOff>676275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171450</xdr:rowOff>
                  </from>
                  <to>
                    <xdr:col>1</xdr:col>
                    <xdr:colOff>676275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171450</xdr:rowOff>
                  </from>
                  <to>
                    <xdr:col>1</xdr:col>
                    <xdr:colOff>676275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171450</xdr:rowOff>
                  </from>
                  <to>
                    <xdr:col>1</xdr:col>
                    <xdr:colOff>676275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0</xdr:rowOff>
                  </from>
                  <to>
                    <xdr:col>1</xdr:col>
                    <xdr:colOff>742950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van de Belt</dc:creator>
  <cp:lastModifiedBy>Karin van de Belt</cp:lastModifiedBy>
  <dcterms:created xsi:type="dcterms:W3CDTF">2025-02-14T11:44:23Z</dcterms:created>
  <dcterms:modified xsi:type="dcterms:W3CDTF">2025-02-14T15:08:49Z</dcterms:modified>
</cp:coreProperties>
</file>